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000" activeTab="0"/>
  </bookViews>
  <sheets>
    <sheet name="Budget 2017" sheetId="1" r:id="rId1"/>
    <sheet name="Indtægter" sheetId="2" r:id="rId2"/>
    <sheet name="Udgifter" sheetId="3" r:id="rId3"/>
  </sheets>
  <definedNames/>
  <calcPr fullCalcOnLoad="1"/>
</workbook>
</file>

<file path=xl/sharedStrings.xml><?xml version="1.0" encoding="utf-8"?>
<sst xmlns="http://schemas.openxmlformats.org/spreadsheetml/2006/main" count="129" uniqueCount="99">
  <si>
    <t>Museet for Varde By og Omegn</t>
  </si>
  <si>
    <t>Entre</t>
  </si>
  <si>
    <t>Indtægter</t>
  </si>
  <si>
    <t>Renter</t>
  </si>
  <si>
    <t>Kommunetilskud, ordinært</t>
  </si>
  <si>
    <t>Kommunetilskud, ref. Løn</t>
  </si>
  <si>
    <t>Ikke offentlige tilskud</t>
  </si>
  <si>
    <t>Statstilskud, ordinært</t>
  </si>
  <si>
    <t>Statstilskud, øvrige + lønref.</t>
  </si>
  <si>
    <t>Udgifter</t>
  </si>
  <si>
    <t>Personale</t>
  </si>
  <si>
    <t>Lokaler</t>
  </si>
  <si>
    <t>Samlinger</t>
  </si>
  <si>
    <t>Erhvervelser</t>
  </si>
  <si>
    <t>Konservering</t>
  </si>
  <si>
    <t>Udstillinger</t>
  </si>
  <si>
    <t>Administration</t>
  </si>
  <si>
    <t>Arkæologi</t>
  </si>
  <si>
    <t>Kioskvirksomhed, køb</t>
  </si>
  <si>
    <t>Indtægter i alt</t>
  </si>
  <si>
    <t>Udgifter i alt</t>
  </si>
  <si>
    <t xml:space="preserve">Kr. </t>
  </si>
  <si>
    <t>Kr.</t>
  </si>
  <si>
    <t>Kioskvirksomhed, salg</t>
  </si>
  <si>
    <t>Ikke offentlige tilskud, indtægtsdækket virksomhed</t>
  </si>
  <si>
    <t xml:space="preserve">Anden formidling </t>
  </si>
  <si>
    <t>INDTÆGTER</t>
  </si>
  <si>
    <t>Entreindtægter ( kto 60 )</t>
  </si>
  <si>
    <t>Kirkepladsen</t>
  </si>
  <si>
    <t>Tirpitz</t>
  </si>
  <si>
    <t>Artilleri</t>
  </si>
  <si>
    <t xml:space="preserve">Nymindegab </t>
  </si>
  <si>
    <t>Ravmuseet</t>
  </si>
  <si>
    <t>Øvrige</t>
  </si>
  <si>
    <t>Kiosk, virksomhed ( kto 82 )</t>
  </si>
  <si>
    <t xml:space="preserve">Kirkepladsen </t>
  </si>
  <si>
    <t>Nymindegab</t>
  </si>
  <si>
    <t>Netsalg og lagerregulering</t>
  </si>
  <si>
    <t>Indtægtsdækket virksomhed ( kto 91 )</t>
  </si>
  <si>
    <t>Markedsføring</t>
  </si>
  <si>
    <t>Husleje</t>
  </si>
  <si>
    <t>UDGIFTER</t>
  </si>
  <si>
    <t>kto. navn</t>
  </si>
  <si>
    <t xml:space="preserve">konto nr. </t>
  </si>
  <si>
    <t>Rengøringsartikler, Vask</t>
  </si>
  <si>
    <t>Vedligeholdelse</t>
  </si>
  <si>
    <t>Værktøj - Redskaber</t>
  </si>
  <si>
    <t>Tekn. Anlæg, Tyveri, Brand M.V</t>
  </si>
  <si>
    <t>Øvrige Anskaffelser</t>
  </si>
  <si>
    <t>Transport</t>
  </si>
  <si>
    <t>Sanitære inst. + Have</t>
  </si>
  <si>
    <t>Tekn. Repr. og Vedligehold</t>
  </si>
  <si>
    <t>Entreprenør- og håndværker</t>
  </si>
  <si>
    <t>Skatter, Afgifter og Forsikr.</t>
  </si>
  <si>
    <t>I alt</t>
  </si>
  <si>
    <t>Bøger, Tidsskrifter M.V</t>
  </si>
  <si>
    <t>Administrative tjenesteydelser</t>
  </si>
  <si>
    <t>Undersøgelser og Erhvervelser</t>
  </si>
  <si>
    <t>Forbrugsvarer</t>
  </si>
  <si>
    <t>Forsikring M.V</t>
  </si>
  <si>
    <t>Anden formidlingsvirksomhed</t>
  </si>
  <si>
    <t>Kontorartikler</t>
  </si>
  <si>
    <t>Intern repræsentation</t>
  </si>
  <si>
    <t>Ekstern repræsentation</t>
  </si>
  <si>
    <t>Maskiner M.V</t>
  </si>
  <si>
    <t>Porto, Ekspeditionsgebyr</t>
  </si>
  <si>
    <t>Anlæg, Maskiner + Rep.Vedligeh.</t>
  </si>
  <si>
    <t>Skatter, Afgifter, Forsikring</t>
  </si>
  <si>
    <t>IT</t>
  </si>
  <si>
    <t>Kirkepl.</t>
  </si>
  <si>
    <t>Magasin</t>
  </si>
  <si>
    <t>Vandtårnet</t>
  </si>
  <si>
    <t>Lejeudgifter</t>
  </si>
  <si>
    <t>Arkæologi 3 årsværk á 500.000</t>
  </si>
  <si>
    <t>Flygtningemuseum</t>
  </si>
  <si>
    <t>Ikke offentlige tilskud, arkæologi</t>
  </si>
  <si>
    <t>Baseret på tal fra 2015</t>
  </si>
  <si>
    <t>BUDGET 2017</t>
  </si>
  <si>
    <t>Beløb 2017</t>
  </si>
  <si>
    <t>Forsikringer, bygninger</t>
  </si>
  <si>
    <t>Lokaler (kto 28)</t>
  </si>
  <si>
    <t>Andre forbrugsvarer</t>
  </si>
  <si>
    <t>Indkøb af genstande</t>
  </si>
  <si>
    <t>Fortæring v. faglige møder</t>
  </si>
  <si>
    <t>Adm. Tjeneste u/moms</t>
  </si>
  <si>
    <t>Andre indtægter</t>
  </si>
  <si>
    <t>Administration (58)</t>
  </si>
  <si>
    <t>Renteudgifter</t>
  </si>
  <si>
    <t>Renteomkostninger</t>
  </si>
  <si>
    <t>Budget 2017</t>
  </si>
  <si>
    <t>Cafe</t>
  </si>
  <si>
    <t>Administrative tjenesteydelser (4x144.206,14 kr.)</t>
  </si>
  <si>
    <t>Telefoni/TDC produkter</t>
  </si>
  <si>
    <t>Gebyrer</t>
  </si>
  <si>
    <t>Revision</t>
  </si>
  <si>
    <t>Henlæggelser til fremtidige udstillinger</t>
  </si>
  <si>
    <t>Afdrag lån Varde kommune</t>
  </si>
  <si>
    <t>Udstillingshonorar 5,2 årsværk á 500.000</t>
  </si>
  <si>
    <t>NKV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</si>
</sst>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#,##0.000"/>
    <numFmt numFmtId="176" formatCode="#,##0.0"/>
    <numFmt numFmtId="177" formatCode="_ * #,##0_ ;_ * \-#,##0_ ;_ * &quot;-&quot;??_ ;_ @_ "/>
    <numFmt numFmtId="178" formatCode="[$-406]d\.\ mmmm\ yyyy"/>
  </numFmts>
  <fonts count="61">
    <font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u val="double"/>
      <sz val="11"/>
      <name val="Calibri"/>
      <family val="2"/>
    </font>
    <font>
      <u val="double"/>
      <sz val="11"/>
      <color indexed="8"/>
      <name val="Calibri"/>
      <family val="2"/>
    </font>
    <font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20"/>
      <color theme="1"/>
      <name val="Calibri"/>
      <family val="2"/>
    </font>
    <font>
      <b/>
      <sz val="18"/>
      <color theme="1"/>
      <name val="Calibri"/>
      <family val="2"/>
    </font>
    <font>
      <b/>
      <u val="single"/>
      <sz val="11"/>
      <color theme="1"/>
      <name val="Calibri"/>
      <family val="2"/>
    </font>
    <font>
      <u val="double"/>
      <sz val="11"/>
      <color theme="1"/>
      <name val="Calibri"/>
      <family val="2"/>
    </font>
    <font>
      <u val="single"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0" borderId="3" applyNumberFormat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173" fontId="0" fillId="0" borderId="0" xfId="45" applyNumberFormat="1" applyFont="1" applyAlignment="1">
      <alignment/>
    </xf>
    <xf numFmtId="173" fontId="0" fillId="0" borderId="10" xfId="4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45" applyNumberFormat="1" applyFont="1" applyBorder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177" fontId="0" fillId="0" borderId="0" xfId="45" applyNumberFormat="1" applyFont="1" applyAlignment="1">
      <alignment/>
    </xf>
    <xf numFmtId="177" fontId="0" fillId="0" borderId="11" xfId="45" applyNumberFormat="1" applyFont="1" applyBorder="1" applyAlignment="1">
      <alignment/>
    </xf>
    <xf numFmtId="177" fontId="0" fillId="0" borderId="0" xfId="45" applyNumberFormat="1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4" fontId="0" fillId="0" borderId="0" xfId="0" applyNumberFormat="1" applyAlignment="1">
      <alignment/>
    </xf>
    <xf numFmtId="4" fontId="53" fillId="0" borderId="0" xfId="0" applyNumberFormat="1" applyFont="1" applyBorder="1" applyAlignment="1">
      <alignment/>
    </xf>
    <xf numFmtId="4" fontId="29" fillId="0" borderId="0" xfId="0" applyNumberFormat="1" applyFont="1" applyAlignment="1">
      <alignment/>
    </xf>
    <xf numFmtId="4" fontId="57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58" fillId="0" borderId="0" xfId="0" applyNumberFormat="1" applyFont="1" applyBorder="1" applyAlignment="1">
      <alignment/>
    </xf>
    <xf numFmtId="0" fontId="49" fillId="0" borderId="0" xfId="0" applyFont="1" applyAlignment="1">
      <alignment horizontal="center"/>
    </xf>
    <xf numFmtId="177" fontId="4" fillId="0" borderId="0" xfId="45" applyNumberFormat="1" applyFont="1" applyAlignment="1">
      <alignment/>
    </xf>
    <xf numFmtId="173" fontId="0" fillId="0" borderId="0" xfId="45" applyNumberFormat="1" applyFont="1" applyAlignment="1">
      <alignment/>
    </xf>
    <xf numFmtId="177" fontId="0" fillId="0" borderId="0" xfId="45" applyNumberFormat="1" applyFont="1" applyAlignment="1">
      <alignment/>
    </xf>
    <xf numFmtId="177" fontId="4" fillId="0" borderId="10" xfId="45" applyNumberFormat="1" applyFont="1" applyBorder="1" applyAlignment="1">
      <alignment/>
    </xf>
    <xf numFmtId="0" fontId="4" fillId="0" borderId="0" xfId="0" applyFont="1" applyAlignment="1">
      <alignment/>
    </xf>
    <xf numFmtId="177" fontId="0" fillId="0" borderId="10" xfId="45" applyNumberFormat="1" applyFont="1" applyBorder="1" applyAlignment="1">
      <alignment/>
    </xf>
    <xf numFmtId="0" fontId="0" fillId="0" borderId="10" xfId="0" applyBorder="1" applyAlignment="1">
      <alignment/>
    </xf>
    <xf numFmtId="177" fontId="0" fillId="0" borderId="11" xfId="45" applyNumberFormat="1" applyFont="1" applyBorder="1" applyAlignment="1">
      <alignment/>
    </xf>
    <xf numFmtId="0" fontId="0" fillId="0" borderId="11" xfId="0" applyBorder="1" applyAlignment="1">
      <alignment/>
    </xf>
    <xf numFmtId="0" fontId="34" fillId="0" borderId="0" xfId="0" applyFont="1" applyAlignment="1">
      <alignment horizontal="right"/>
    </xf>
    <xf numFmtId="4" fontId="34" fillId="0" borderId="0" xfId="0" applyNumberFormat="1" applyFont="1" applyBorder="1" applyAlignment="1">
      <alignment/>
    </xf>
    <xf numFmtId="177" fontId="0" fillId="0" borderId="0" xfId="45" applyNumberFormat="1" applyFont="1" applyBorder="1" applyAlignment="1">
      <alignment/>
    </xf>
    <xf numFmtId="4" fontId="0" fillId="0" borderId="12" xfId="0" applyNumberFormat="1" applyBorder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 wrapText="1"/>
    </xf>
    <xf numFmtId="173" fontId="0" fillId="0" borderId="10" xfId="45" applyNumberFormat="1" applyFont="1" applyBorder="1" applyAlignment="1">
      <alignment/>
    </xf>
    <xf numFmtId="177" fontId="59" fillId="0" borderId="0" xfId="45" applyNumberFormat="1" applyFont="1" applyAlignment="1">
      <alignment/>
    </xf>
    <xf numFmtId="173" fontId="0" fillId="0" borderId="10" xfId="0" applyNumberFormat="1" applyBorder="1" applyAlignment="1">
      <alignment/>
    </xf>
    <xf numFmtId="171" fontId="60" fillId="0" borderId="0" xfId="45" applyFont="1" applyAlignment="1">
      <alignment horizontal="right"/>
    </xf>
    <xf numFmtId="171" fontId="0" fillId="0" borderId="0" xfId="45" applyFont="1" applyAlignment="1">
      <alignment/>
    </xf>
    <xf numFmtId="171" fontId="53" fillId="0" borderId="0" xfId="45" applyFont="1" applyBorder="1" applyAlignment="1">
      <alignment/>
    </xf>
    <xf numFmtId="171" fontId="34" fillId="0" borderId="0" xfId="45" applyFont="1" applyBorder="1" applyAlignment="1">
      <alignment/>
    </xf>
    <xf numFmtId="171" fontId="5" fillId="0" borderId="0" xfId="45" applyFont="1" applyBorder="1" applyAlignment="1">
      <alignment/>
    </xf>
    <xf numFmtId="171" fontId="57" fillId="0" borderId="0" xfId="45" applyFont="1" applyAlignment="1">
      <alignment/>
    </xf>
    <xf numFmtId="173" fontId="0" fillId="0" borderId="0" xfId="45" applyNumberFormat="1" applyFont="1" applyBorder="1" applyAlignment="1">
      <alignment/>
    </xf>
    <xf numFmtId="0" fontId="0" fillId="0" borderId="0" xfId="0" applyBorder="1" applyAlignment="1">
      <alignment/>
    </xf>
    <xf numFmtId="173" fontId="0" fillId="0" borderId="10" xfId="45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5" fillId="0" borderId="0" xfId="0" applyNumberFormat="1" applyFont="1" applyAlignment="1">
      <alignment/>
    </xf>
    <xf numFmtId="173" fontId="0" fillId="0" borderId="0" xfId="45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4"/>
  <sheetViews>
    <sheetView tabSelected="1" workbookViewId="0" topLeftCell="A1">
      <selection activeCell="P10" sqref="P10"/>
    </sheetView>
  </sheetViews>
  <sheetFormatPr defaultColWidth="9.140625" defaultRowHeight="12.75"/>
  <cols>
    <col min="1" max="1" width="5.421875" style="0" customWidth="1"/>
    <col min="3" max="3" width="29.7109375" style="0" customWidth="1"/>
    <col min="4" max="4" width="13.28125" style="0" customWidth="1"/>
    <col min="5" max="5" width="9.28125" style="0" hidden="1" customWidth="1"/>
    <col min="6" max="6" width="14.00390625" style="0" hidden="1" customWidth="1"/>
    <col min="7" max="7" width="9.140625" style="0" hidden="1" customWidth="1"/>
    <col min="8" max="10" width="12.8515625" style="0" hidden="1" customWidth="1"/>
    <col min="11" max="11" width="9.140625" style="0" customWidth="1"/>
    <col min="12" max="12" width="16.8515625" style="0" customWidth="1"/>
  </cols>
  <sheetData>
    <row r="2" ht="18">
      <c r="C2" s="5" t="s">
        <v>0</v>
      </c>
    </row>
    <row r="3" ht="64.5" customHeight="1"/>
    <row r="4" ht="12.75">
      <c r="B4" s="4" t="s">
        <v>89</v>
      </c>
    </row>
    <row r="5" spans="8:10" ht="12.75">
      <c r="H5" s="2"/>
      <c r="I5" s="2"/>
      <c r="J5" s="2"/>
    </row>
    <row r="6" spans="8:10" ht="12.75">
      <c r="H6" s="2"/>
      <c r="I6" s="2"/>
      <c r="J6" s="2"/>
    </row>
    <row r="7" spans="2:12" ht="12.75">
      <c r="B7" s="4" t="s">
        <v>2</v>
      </c>
      <c r="H7" s="55" t="s">
        <v>29</v>
      </c>
      <c r="I7" s="58"/>
      <c r="J7" s="55" t="s">
        <v>98</v>
      </c>
      <c r="L7" s="56" t="s">
        <v>54</v>
      </c>
    </row>
    <row r="8" spans="1:12" ht="12.75">
      <c r="A8">
        <v>60</v>
      </c>
      <c r="B8" t="s">
        <v>1</v>
      </c>
      <c r="F8" s="30">
        <v>475000</v>
      </c>
      <c r="H8" s="2">
        <v>7000000</v>
      </c>
      <c r="I8" s="2"/>
      <c r="J8" s="2"/>
      <c r="L8" s="42">
        <f>+F8+H8+J8</f>
        <v>7475000</v>
      </c>
    </row>
    <row r="9" spans="1:12" ht="12.75">
      <c r="A9">
        <v>72</v>
      </c>
      <c r="B9" t="s">
        <v>3</v>
      </c>
      <c r="F9" s="30">
        <v>0</v>
      </c>
      <c r="H9" s="2"/>
      <c r="I9" s="2"/>
      <c r="J9" s="2"/>
      <c r="L9" s="42">
        <f aca="true" t="shared" si="0" ref="L9:L18">+F9+H9+J9</f>
        <v>0</v>
      </c>
    </row>
    <row r="10" spans="1:12" ht="12.75">
      <c r="A10">
        <v>82</v>
      </c>
      <c r="B10" t="s">
        <v>23</v>
      </c>
      <c r="F10" s="30">
        <v>625000</v>
      </c>
      <c r="H10" s="2">
        <v>3000000</v>
      </c>
      <c r="I10" s="2"/>
      <c r="J10" s="2"/>
      <c r="L10" s="42">
        <f t="shared" si="0"/>
        <v>3625000</v>
      </c>
    </row>
    <row r="11" spans="1:12" ht="12.75">
      <c r="A11">
        <v>82</v>
      </c>
      <c r="B11" t="s">
        <v>90</v>
      </c>
      <c r="F11" s="30"/>
      <c r="H11" s="2">
        <v>4000000</v>
      </c>
      <c r="I11" s="2"/>
      <c r="J11" s="2"/>
      <c r="L11" s="42">
        <f t="shared" si="0"/>
        <v>4000000</v>
      </c>
    </row>
    <row r="12" spans="1:12" ht="12.75">
      <c r="A12">
        <v>90</v>
      </c>
      <c r="B12" t="s">
        <v>4</v>
      </c>
      <c r="F12" s="30">
        <v>6900000</v>
      </c>
      <c r="H12" s="2"/>
      <c r="I12" s="2"/>
      <c r="J12" s="2">
        <v>2000000</v>
      </c>
      <c r="L12" s="42">
        <f t="shared" si="0"/>
        <v>8900000</v>
      </c>
    </row>
    <row r="13" spans="1:12" ht="12.75">
      <c r="A13">
        <v>90</v>
      </c>
      <c r="B13" t="s">
        <v>5</v>
      </c>
      <c r="F13" s="30">
        <v>450000</v>
      </c>
      <c r="L13" s="42">
        <f t="shared" si="0"/>
        <v>450000</v>
      </c>
    </row>
    <row r="14" spans="1:12" ht="12.75">
      <c r="A14">
        <v>91</v>
      </c>
      <c r="B14" t="s">
        <v>6</v>
      </c>
      <c r="F14" s="30">
        <v>200000</v>
      </c>
      <c r="H14" s="2">
        <v>4200000</v>
      </c>
      <c r="I14" s="2"/>
      <c r="J14" s="2">
        <v>200000</v>
      </c>
      <c r="L14" s="42">
        <f t="shared" si="0"/>
        <v>4600000</v>
      </c>
    </row>
    <row r="15" spans="1:12" ht="12.75">
      <c r="A15">
        <v>91</v>
      </c>
      <c r="B15" t="s">
        <v>75</v>
      </c>
      <c r="F15" s="30">
        <v>5000000</v>
      </c>
      <c r="H15" s="2"/>
      <c r="I15" s="2"/>
      <c r="J15" s="2"/>
      <c r="L15" s="42">
        <f t="shared" si="0"/>
        <v>5000000</v>
      </c>
    </row>
    <row r="16" spans="1:12" ht="12.75">
      <c r="A16">
        <v>91</v>
      </c>
      <c r="B16" t="s">
        <v>24</v>
      </c>
      <c r="F16" s="30">
        <v>2600000</v>
      </c>
      <c r="H16" s="2"/>
      <c r="I16" s="2"/>
      <c r="J16" s="2">
        <v>500000</v>
      </c>
      <c r="L16" s="42">
        <f t="shared" si="0"/>
        <v>3100000</v>
      </c>
    </row>
    <row r="17" spans="1:12" ht="12.75">
      <c r="A17">
        <v>99</v>
      </c>
      <c r="B17" t="s">
        <v>7</v>
      </c>
      <c r="F17" s="30">
        <v>3100000</v>
      </c>
      <c r="H17" s="2"/>
      <c r="I17" s="2"/>
      <c r="J17" s="2"/>
      <c r="L17" s="42">
        <f t="shared" si="0"/>
        <v>3100000</v>
      </c>
    </row>
    <row r="18" spans="1:12" ht="12.75">
      <c r="A18">
        <v>99</v>
      </c>
      <c r="B18" t="s">
        <v>8</v>
      </c>
      <c r="F18" s="44">
        <v>250000</v>
      </c>
      <c r="H18" s="3"/>
      <c r="I18" s="53"/>
      <c r="J18" s="3"/>
      <c r="L18" s="46">
        <f t="shared" si="0"/>
        <v>250000</v>
      </c>
    </row>
    <row r="19" spans="2:12" ht="12.75">
      <c r="B19" s="4" t="s">
        <v>19</v>
      </c>
      <c r="E19" s="1" t="s">
        <v>21</v>
      </c>
      <c r="F19" s="3">
        <f>SUM(F8:F18)</f>
        <v>19600000</v>
      </c>
      <c r="G19" s="3"/>
      <c r="H19" s="3">
        <f>SUM(H8:H18)</f>
        <v>18200000</v>
      </c>
      <c r="I19" s="3"/>
      <c r="J19" s="3">
        <f>SUM(J8:J18)</f>
        <v>2700000</v>
      </c>
      <c r="K19" s="3"/>
      <c r="L19" s="3">
        <f>SUM(L8:L18)</f>
        <v>40500000</v>
      </c>
    </row>
    <row r="20" spans="6:12" ht="12.75">
      <c r="F20" s="2"/>
      <c r="H20" s="2"/>
      <c r="I20" s="2"/>
      <c r="J20" s="2"/>
      <c r="L20" s="42">
        <f>+F20+H20</f>
        <v>0</v>
      </c>
    </row>
    <row r="21" spans="6:12" ht="12.75">
      <c r="F21" s="2"/>
      <c r="H21" s="2"/>
      <c r="I21" s="2"/>
      <c r="J21" s="2"/>
      <c r="L21" s="42">
        <f>+F21+H21</f>
        <v>0</v>
      </c>
    </row>
    <row r="22" spans="2:12" ht="12.75">
      <c r="B22" s="4" t="s">
        <v>9</v>
      </c>
      <c r="F22" s="2"/>
      <c r="H22" s="2"/>
      <c r="I22" s="2"/>
      <c r="J22" s="2"/>
      <c r="L22" s="42">
        <f>+F22+H22</f>
        <v>0</v>
      </c>
    </row>
    <row r="23" spans="1:12" ht="12.75">
      <c r="A23">
        <v>22</v>
      </c>
      <c r="B23" t="s">
        <v>10</v>
      </c>
      <c r="F23" s="2">
        <v>9500000</v>
      </c>
      <c r="H23" s="2">
        <v>7375000</v>
      </c>
      <c r="I23" s="2"/>
      <c r="J23" s="2">
        <v>1800000</v>
      </c>
      <c r="L23" s="42">
        <f>+F23+H23+J23</f>
        <v>18675000</v>
      </c>
    </row>
    <row r="24" spans="1:12" ht="12.75">
      <c r="A24">
        <v>28</v>
      </c>
      <c r="B24" t="s">
        <v>11</v>
      </c>
      <c r="F24" s="2">
        <v>950000</v>
      </c>
      <c r="H24" s="2">
        <v>1250000</v>
      </c>
      <c r="I24" s="2"/>
      <c r="J24" s="2">
        <v>55000</v>
      </c>
      <c r="L24" s="42">
        <f aca="true" t="shared" si="1" ref="L24:L36">+F24+H24+J24</f>
        <v>2255000</v>
      </c>
    </row>
    <row r="25" spans="1:12" ht="12.75">
      <c r="A25">
        <v>32</v>
      </c>
      <c r="B25" t="s">
        <v>12</v>
      </c>
      <c r="F25" s="2">
        <v>50000</v>
      </c>
      <c r="L25" s="42">
        <f t="shared" si="1"/>
        <v>50000</v>
      </c>
    </row>
    <row r="26" spans="1:12" ht="12.75">
      <c r="A26">
        <v>38</v>
      </c>
      <c r="B26" t="s">
        <v>13</v>
      </c>
      <c r="F26" s="2">
        <v>50000</v>
      </c>
      <c r="H26" s="2"/>
      <c r="I26" s="2"/>
      <c r="J26" s="2"/>
      <c r="L26" s="42">
        <f t="shared" si="1"/>
        <v>50000</v>
      </c>
    </row>
    <row r="27" spans="1:12" ht="12.75">
      <c r="A27">
        <v>44</v>
      </c>
      <c r="B27" t="s">
        <v>14</v>
      </c>
      <c r="F27" s="2">
        <v>610000</v>
      </c>
      <c r="H27" s="2"/>
      <c r="I27" s="2"/>
      <c r="J27" s="2"/>
      <c r="L27" s="42">
        <f t="shared" si="1"/>
        <v>610000</v>
      </c>
    </row>
    <row r="28" spans="1:12" ht="12.75">
      <c r="A28">
        <v>50</v>
      </c>
      <c r="B28" t="s">
        <v>15</v>
      </c>
      <c r="F28" s="2">
        <v>150000</v>
      </c>
      <c r="H28" s="2">
        <v>500000</v>
      </c>
      <c r="I28" s="2"/>
      <c r="J28" s="2"/>
      <c r="L28" s="42">
        <f t="shared" si="1"/>
        <v>650000</v>
      </c>
    </row>
    <row r="29" spans="1:12" ht="12.75">
      <c r="A29">
        <v>54</v>
      </c>
      <c r="B29" t="s">
        <v>25</v>
      </c>
      <c r="F29" s="2">
        <v>25000</v>
      </c>
      <c r="H29" s="2"/>
      <c r="I29" s="2"/>
      <c r="J29" s="2">
        <v>100000</v>
      </c>
      <c r="L29" s="42">
        <f t="shared" si="1"/>
        <v>125000</v>
      </c>
    </row>
    <row r="30" spans="1:12" ht="12.75">
      <c r="A30">
        <v>58</v>
      </c>
      <c r="B30" t="s">
        <v>16</v>
      </c>
      <c r="F30" s="2">
        <v>900000</v>
      </c>
      <c r="H30" s="2">
        <v>1000000</v>
      </c>
      <c r="I30" s="2"/>
      <c r="J30" s="2">
        <v>125000</v>
      </c>
      <c r="L30" s="42">
        <f t="shared" si="1"/>
        <v>2025000</v>
      </c>
    </row>
    <row r="31" spans="1:12" ht="12.75">
      <c r="A31">
        <v>62</v>
      </c>
      <c r="B31" t="s">
        <v>17</v>
      </c>
      <c r="F31" s="2">
        <v>6000000</v>
      </c>
      <c r="G31" s="26"/>
      <c r="H31" s="2"/>
      <c r="I31" s="2"/>
      <c r="J31" s="2"/>
      <c r="L31" s="42">
        <f t="shared" si="1"/>
        <v>6000000</v>
      </c>
    </row>
    <row r="32" spans="1:12" ht="12.75">
      <c r="A32">
        <v>70</v>
      </c>
      <c r="B32" t="s">
        <v>40</v>
      </c>
      <c r="F32" s="2">
        <v>1070000</v>
      </c>
      <c r="H32" s="2">
        <v>3500000</v>
      </c>
      <c r="I32" s="2"/>
      <c r="J32" s="2">
        <v>100000</v>
      </c>
      <c r="L32" s="42">
        <f t="shared" si="1"/>
        <v>4670000</v>
      </c>
    </row>
    <row r="33" spans="1:12" ht="12.75">
      <c r="A33">
        <v>72</v>
      </c>
      <c r="B33" t="s">
        <v>3</v>
      </c>
      <c r="F33" s="2">
        <v>90000</v>
      </c>
      <c r="H33" s="2"/>
      <c r="I33" s="2"/>
      <c r="J33" s="2"/>
      <c r="L33" s="42">
        <f t="shared" si="1"/>
        <v>90000</v>
      </c>
    </row>
    <row r="34" spans="1:12" ht="12.75">
      <c r="A34">
        <v>82</v>
      </c>
      <c r="B34" t="s">
        <v>18</v>
      </c>
      <c r="F34" s="53">
        <v>200000</v>
      </c>
      <c r="H34" s="53">
        <v>3500000</v>
      </c>
      <c r="I34" s="53"/>
      <c r="J34" s="53"/>
      <c r="L34" s="42">
        <f t="shared" si="1"/>
        <v>3700000</v>
      </c>
    </row>
    <row r="35" spans="2:12" ht="12.75">
      <c r="B35" t="s">
        <v>95</v>
      </c>
      <c r="F35" s="53"/>
      <c r="G35" s="54"/>
      <c r="H35" s="53">
        <v>1000000</v>
      </c>
      <c r="I35" s="53"/>
      <c r="J35" s="53"/>
      <c r="K35" s="54"/>
      <c r="L35" s="42">
        <f t="shared" si="1"/>
        <v>1000000</v>
      </c>
    </row>
    <row r="36" spans="2:12" ht="12.75">
      <c r="B36" t="s">
        <v>96</v>
      </c>
      <c r="F36" s="3"/>
      <c r="G36" s="54"/>
      <c r="H36" s="3">
        <v>500000</v>
      </c>
      <c r="I36" s="53"/>
      <c r="J36" s="3"/>
      <c r="K36" s="54"/>
      <c r="L36" s="46">
        <f t="shared" si="1"/>
        <v>500000</v>
      </c>
    </row>
    <row r="37" spans="2:13" ht="12.75">
      <c r="B37" s="4" t="s">
        <v>20</v>
      </c>
      <c r="E37" s="1" t="s">
        <v>21</v>
      </c>
      <c r="F37" s="3">
        <f>SUM(F23:F34)</f>
        <v>19595000</v>
      </c>
      <c r="G37" s="53"/>
      <c r="H37" s="3">
        <f>SUM(H23:H36)</f>
        <v>18625000</v>
      </c>
      <c r="I37" s="53"/>
      <c r="J37" s="3">
        <f>SUM(J23:J36)</f>
        <v>2180000</v>
      </c>
      <c r="K37" s="53"/>
      <c r="L37" s="3">
        <f>SUM(L23:L36)</f>
        <v>40400000</v>
      </c>
      <c r="M37" s="3"/>
    </row>
    <row r="38" spans="6:12" ht="12.75">
      <c r="F38" s="2"/>
      <c r="H38" s="2"/>
      <c r="I38" s="2"/>
      <c r="J38" s="2"/>
      <c r="L38" s="42">
        <f>+F38+H38</f>
        <v>0</v>
      </c>
    </row>
    <row r="39" spans="5:13" ht="12.75">
      <c r="E39" s="1" t="s">
        <v>22</v>
      </c>
      <c r="F39" s="6">
        <f>+F19-F37</f>
        <v>5000</v>
      </c>
      <c r="G39" s="6"/>
      <c r="H39" s="6">
        <f>+H19-H37</f>
        <v>-425000</v>
      </c>
      <c r="I39" s="6"/>
      <c r="J39" s="6">
        <f>+J19-J37</f>
        <v>520000</v>
      </c>
      <c r="K39" s="6"/>
      <c r="L39" s="6">
        <f>+L19-L37</f>
        <v>100000</v>
      </c>
      <c r="M39" s="6"/>
    </row>
    <row r="40" spans="6:12" ht="12.75">
      <c r="F40" s="2"/>
      <c r="H40" s="2"/>
      <c r="I40" s="2"/>
      <c r="J40" s="2"/>
      <c r="L40" s="42">
        <f>+F40+H40</f>
        <v>0</v>
      </c>
    </row>
    <row r="41" spans="6:10" ht="12.75">
      <c r="F41" s="2"/>
      <c r="H41" s="2"/>
      <c r="I41" s="2"/>
      <c r="J41" s="2"/>
    </row>
    <row r="42" spans="8:10" ht="12.75">
      <c r="H42" s="2"/>
      <c r="I42" s="2"/>
      <c r="J42" s="2"/>
    </row>
    <row r="43" spans="8:10" ht="12.75">
      <c r="H43" s="2"/>
      <c r="I43" s="2"/>
      <c r="J43" s="2"/>
    </row>
    <row r="44" spans="8:10" ht="12.75">
      <c r="H44" s="2"/>
      <c r="I44" s="2"/>
      <c r="J44" s="2"/>
    </row>
  </sheetData>
  <sheetProtection/>
  <printOptions/>
  <pageMargins left="0.75" right="0.75" top="1" bottom="1" header="0" footer="0"/>
  <pageSetup fitToHeight="1" fitToWidth="1" horizontalDpi="600" verticalDpi="600" orientation="landscape" paperSize="9" scale="82" r:id="rId1"/>
  <headerFooter alignWithMargins="0">
    <oddFooter>&amp;CBestyrelsesmøde 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E57"/>
  <sheetViews>
    <sheetView zoomScalePageLayoutView="0" workbookViewId="0" topLeftCell="A1">
      <selection activeCell="D35" sqref="D35"/>
    </sheetView>
  </sheetViews>
  <sheetFormatPr defaultColWidth="9.140625" defaultRowHeight="12.75"/>
  <cols>
    <col min="2" max="2" width="30.28125" style="0" customWidth="1"/>
    <col min="3" max="4" width="16.7109375" style="0" customWidth="1"/>
  </cols>
  <sheetData>
    <row r="3" ht="23.25">
      <c r="B3" s="7" t="s">
        <v>77</v>
      </c>
    </row>
    <row r="5" ht="18.75">
      <c r="B5" s="8" t="s">
        <v>26</v>
      </c>
    </row>
    <row r="7" spans="2:4" ht="15">
      <c r="B7" s="9" t="s">
        <v>27</v>
      </c>
      <c r="C7" s="10">
        <v>2015</v>
      </c>
      <c r="D7" s="11">
        <v>2017</v>
      </c>
    </row>
    <row r="8" spans="2:4" ht="12.75">
      <c r="B8" t="s">
        <v>28</v>
      </c>
      <c r="C8" s="30">
        <v>198340</v>
      </c>
      <c r="D8" s="31">
        <v>210000</v>
      </c>
    </row>
    <row r="9" spans="2:4" ht="12.75">
      <c r="B9" t="s">
        <v>29</v>
      </c>
      <c r="C9" s="30">
        <v>311915</v>
      </c>
      <c r="D9" s="29"/>
    </row>
    <row r="10" spans="2:4" ht="12.75">
      <c r="B10" t="s">
        <v>30</v>
      </c>
      <c r="C10" s="30">
        <v>43865</v>
      </c>
      <c r="D10" s="31">
        <v>55000</v>
      </c>
    </row>
    <row r="11" spans="2:4" ht="12.75">
      <c r="B11" t="s">
        <v>31</v>
      </c>
      <c r="C11" s="30">
        <v>183966.06</v>
      </c>
      <c r="D11" s="31">
        <v>210000</v>
      </c>
    </row>
    <row r="12" spans="2:4" ht="12.75">
      <c r="B12" t="s">
        <v>32</v>
      </c>
      <c r="C12" s="30">
        <v>184060</v>
      </c>
      <c r="D12" s="29">
        <v>0</v>
      </c>
    </row>
    <row r="13" spans="2:4" ht="12.75">
      <c r="B13" s="26"/>
      <c r="C13" s="30"/>
      <c r="D13" s="32"/>
    </row>
    <row r="14" spans="3:5" ht="13.5" thickBot="1">
      <c r="C14" s="13">
        <f>SUM(C8:C13)</f>
        <v>922146.06</v>
      </c>
      <c r="D14" s="13">
        <f>SUM(D8:D13)</f>
        <v>475000</v>
      </c>
      <c r="E14" s="13"/>
    </row>
    <row r="15" spans="3:5" ht="13.5" thickTop="1">
      <c r="C15" s="14"/>
      <c r="D15" s="14"/>
      <c r="E15" s="14"/>
    </row>
    <row r="16" spans="2:5" ht="12.75">
      <c r="B16" s="26" t="s">
        <v>85</v>
      </c>
      <c r="C16" s="14"/>
      <c r="D16" s="14"/>
      <c r="E16" s="14"/>
    </row>
    <row r="17" spans="2:5" ht="12.75">
      <c r="B17" s="33" t="s">
        <v>80</v>
      </c>
      <c r="C17" s="40">
        <v>60000</v>
      </c>
      <c r="D17" s="14"/>
      <c r="E17" s="14"/>
    </row>
    <row r="18" spans="2:5" ht="12.75">
      <c r="B18" s="33" t="s">
        <v>86</v>
      </c>
      <c r="C18">
        <v>100000</v>
      </c>
      <c r="D18" s="34"/>
      <c r="E18" s="35"/>
    </row>
    <row r="19" spans="2:5" ht="13.5" thickBot="1">
      <c r="B19" s="33"/>
      <c r="C19" s="36">
        <f>SUM(C17:C18)</f>
        <v>160000</v>
      </c>
      <c r="D19" s="36">
        <f>SUM(D18)</f>
        <v>0</v>
      </c>
      <c r="E19" s="37"/>
    </row>
    <row r="20" spans="3:4" ht="13.5" thickTop="1">
      <c r="C20" s="12"/>
      <c r="D20" s="12"/>
    </row>
    <row r="21" spans="2:4" ht="15">
      <c r="B21" s="9" t="s">
        <v>34</v>
      </c>
      <c r="C21" s="12"/>
      <c r="D21" s="29"/>
    </row>
    <row r="22" spans="2:4" ht="12.75">
      <c r="B22" t="s">
        <v>35</v>
      </c>
      <c r="C22" s="31">
        <v>370478.1</v>
      </c>
      <c r="D22" s="31">
        <v>400000</v>
      </c>
    </row>
    <row r="23" spans="2:4" ht="12.75">
      <c r="B23" t="s">
        <v>29</v>
      </c>
      <c r="C23" s="31">
        <v>40705</v>
      </c>
      <c r="D23" s="29"/>
    </row>
    <row r="24" spans="2:4" ht="12.75">
      <c r="B24" t="s">
        <v>30</v>
      </c>
      <c r="C24" s="31">
        <v>18571.1</v>
      </c>
      <c r="D24" s="31">
        <v>20000</v>
      </c>
    </row>
    <row r="25" spans="2:4" ht="12.75">
      <c r="B25" t="s">
        <v>36</v>
      </c>
      <c r="C25" s="31">
        <v>110586.2</v>
      </c>
      <c r="D25" s="31">
        <v>125000</v>
      </c>
    </row>
    <row r="26" spans="2:4" ht="12.75">
      <c r="B26" t="s">
        <v>32</v>
      </c>
      <c r="C26" s="31">
        <v>236149.1</v>
      </c>
      <c r="D26" s="29">
        <v>0</v>
      </c>
    </row>
    <row r="27" spans="2:4" ht="12.75">
      <c r="B27" t="s">
        <v>33</v>
      </c>
      <c r="C27" s="29"/>
      <c r="D27" s="29"/>
    </row>
    <row r="28" spans="2:4" ht="12.75">
      <c r="B28" t="s">
        <v>37</v>
      </c>
      <c r="C28" s="29">
        <v>0</v>
      </c>
      <c r="D28" s="31">
        <v>80000</v>
      </c>
    </row>
    <row r="29" spans="3:4" ht="13.5" thickBot="1">
      <c r="C29" s="13">
        <f>SUM(C22:C28)</f>
        <v>776489.4999999999</v>
      </c>
      <c r="D29" s="13">
        <f>SUM(D22:D28)</f>
        <v>625000</v>
      </c>
    </row>
    <row r="30" spans="3:4" ht="13.5" thickTop="1">
      <c r="C30" s="12"/>
      <c r="D30" s="12"/>
    </row>
    <row r="32" spans="2:4" ht="15">
      <c r="B32" s="9" t="s">
        <v>38</v>
      </c>
      <c r="C32" s="12"/>
      <c r="D32" s="12"/>
    </row>
    <row r="33" spans="2:4" ht="12.75">
      <c r="B33" t="s">
        <v>73</v>
      </c>
      <c r="C33" s="12"/>
      <c r="D33" s="45">
        <v>0</v>
      </c>
    </row>
    <row r="34" spans="2:4" ht="12.75">
      <c r="B34" t="s">
        <v>97</v>
      </c>
      <c r="C34" s="12"/>
      <c r="D34" s="45">
        <v>2600000</v>
      </c>
    </row>
    <row r="35" spans="2:4" ht="12.75">
      <c r="B35" t="s">
        <v>74</v>
      </c>
      <c r="C35" s="12"/>
      <c r="D35" s="45">
        <v>0</v>
      </c>
    </row>
    <row r="36" spans="3:4" ht="13.5" thickBot="1">
      <c r="C36" s="12"/>
      <c r="D36" s="13">
        <f>SUM(D33:D35)</f>
        <v>2600000</v>
      </c>
    </row>
    <row r="37" spans="3:4" ht="13.5" thickTop="1">
      <c r="C37" s="12"/>
      <c r="D37" s="12"/>
    </row>
    <row r="38" spans="3:4" ht="12.75">
      <c r="C38" s="12"/>
      <c r="D38" s="12"/>
    </row>
    <row r="39" spans="2:4" ht="15">
      <c r="B39" s="9"/>
      <c r="C39" s="12"/>
      <c r="D39" s="12"/>
    </row>
    <row r="40" spans="3:4" ht="12.75">
      <c r="C40" s="12"/>
      <c r="D40" s="12"/>
    </row>
    <row r="41" spans="3:4" ht="12.75">
      <c r="C41" s="12"/>
      <c r="D41" s="14"/>
    </row>
    <row r="42" spans="3:4" ht="12.75">
      <c r="C42" s="12"/>
      <c r="D42" s="12"/>
    </row>
    <row r="43" spans="3:4" ht="12.75">
      <c r="C43" s="12"/>
      <c r="D43" s="12"/>
    </row>
    <row r="44" spans="3:4" ht="12.75">
      <c r="C44" s="12"/>
      <c r="D44" s="12"/>
    </row>
    <row r="45" spans="3:4" ht="12.75">
      <c r="C45" s="12"/>
      <c r="D45" s="12"/>
    </row>
    <row r="46" spans="3:4" ht="12.75">
      <c r="C46" s="12"/>
      <c r="D46" s="12"/>
    </row>
    <row r="47" spans="3:4" ht="12.75">
      <c r="C47" s="12"/>
      <c r="D47" s="12"/>
    </row>
    <row r="48" spans="3:4" ht="12.75">
      <c r="C48" s="12"/>
      <c r="D48" s="12"/>
    </row>
    <row r="49" spans="3:4" ht="12.75">
      <c r="C49" s="12"/>
      <c r="D49" s="12"/>
    </row>
    <row r="50" spans="3:4" ht="12.75">
      <c r="C50" s="12"/>
      <c r="D50" s="14"/>
    </row>
    <row r="51" spans="3:4" ht="12.75">
      <c r="C51" s="12"/>
      <c r="D51" s="14"/>
    </row>
    <row r="52" spans="3:4" ht="12.75">
      <c r="C52" s="12"/>
      <c r="D52" s="12"/>
    </row>
    <row r="53" spans="3:4" ht="12.75">
      <c r="C53" s="12"/>
      <c r="D53" s="12"/>
    </row>
    <row r="54" spans="3:4" ht="12.75">
      <c r="C54" s="12"/>
      <c r="D54" s="12"/>
    </row>
    <row r="55" spans="3:4" ht="12.75">
      <c r="C55" s="12"/>
      <c r="D55" s="12"/>
    </row>
    <row r="56" spans="3:4" ht="12.75">
      <c r="C56" s="12"/>
      <c r="D56" s="12"/>
    </row>
    <row r="57" spans="3:4" ht="12.75">
      <c r="C57" s="12"/>
      <c r="D57" s="1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79"/>
  <sheetViews>
    <sheetView zoomScalePageLayoutView="0" workbookViewId="0" topLeftCell="A25">
      <selection activeCell="E64" sqref="E64"/>
    </sheetView>
  </sheetViews>
  <sheetFormatPr defaultColWidth="9.140625" defaultRowHeight="12.75"/>
  <cols>
    <col min="2" max="2" width="31.8515625" style="0" customWidth="1"/>
    <col min="3" max="3" width="9.421875" style="0" bestFit="1" customWidth="1"/>
    <col min="4" max="4" width="16.8515625" style="0" customWidth="1"/>
  </cols>
  <sheetData>
    <row r="3" ht="26.25">
      <c r="B3" s="15" t="s">
        <v>77</v>
      </c>
    </row>
    <row r="4" ht="21" customHeight="1">
      <c r="B4" t="s">
        <v>76</v>
      </c>
    </row>
    <row r="5" ht="23.25">
      <c r="B5" s="16" t="s">
        <v>41</v>
      </c>
    </row>
    <row r="6" spans="3:4" ht="15">
      <c r="C6" s="61" t="s">
        <v>11</v>
      </c>
      <c r="D6" s="61"/>
    </row>
    <row r="7" spans="2:4" ht="15">
      <c r="B7" s="17" t="s">
        <v>42</v>
      </c>
      <c r="C7" s="18" t="s">
        <v>43</v>
      </c>
      <c r="D7" s="18" t="s">
        <v>78</v>
      </c>
    </row>
    <row r="8" spans="2:4" ht="12.75">
      <c r="B8" t="s">
        <v>44</v>
      </c>
      <c r="C8">
        <v>102824</v>
      </c>
      <c r="D8" s="19">
        <v>40000</v>
      </c>
    </row>
    <row r="9" spans="2:4" ht="12.75">
      <c r="B9" t="s">
        <v>45</v>
      </c>
      <c r="C9">
        <v>102829</v>
      </c>
      <c r="D9" s="19">
        <v>26000</v>
      </c>
    </row>
    <row r="10" spans="2:4" ht="12.75">
      <c r="B10" t="s">
        <v>46</v>
      </c>
      <c r="C10">
        <v>102836</v>
      </c>
      <c r="D10" s="19">
        <v>2000</v>
      </c>
    </row>
    <row r="11" spans="2:4" ht="12.75">
      <c r="B11" t="s">
        <v>47</v>
      </c>
      <c r="C11">
        <v>102837</v>
      </c>
      <c r="D11" s="19">
        <v>40000</v>
      </c>
    </row>
    <row r="12" spans="2:4" ht="12.75">
      <c r="B12" t="s">
        <v>48</v>
      </c>
      <c r="C12">
        <v>102839</v>
      </c>
      <c r="D12" s="19">
        <v>20000</v>
      </c>
    </row>
    <row r="13" spans="2:4" ht="12.75">
      <c r="B13" t="s">
        <v>49</v>
      </c>
      <c r="C13">
        <v>102842</v>
      </c>
      <c r="D13" s="19">
        <v>12000</v>
      </c>
    </row>
    <row r="14" spans="2:4" ht="12.75">
      <c r="B14" s="26" t="s">
        <v>79</v>
      </c>
      <c r="C14">
        <v>102843</v>
      </c>
      <c r="D14" s="19">
        <v>40000</v>
      </c>
    </row>
    <row r="15" spans="2:4" ht="12.75">
      <c r="B15" t="s">
        <v>50</v>
      </c>
      <c r="C15">
        <v>102844</v>
      </c>
      <c r="D15" s="19">
        <v>40000</v>
      </c>
    </row>
    <row r="16" spans="2:6" ht="12.75">
      <c r="B16" t="s">
        <v>51</v>
      </c>
      <c r="C16">
        <v>102845</v>
      </c>
      <c r="D16" s="19">
        <v>330000</v>
      </c>
      <c r="E16" s="19"/>
      <c r="F16" s="26"/>
    </row>
    <row r="17" spans="2:6" ht="12.75">
      <c r="B17" t="s">
        <v>52</v>
      </c>
      <c r="C17">
        <v>102846</v>
      </c>
      <c r="D17" s="19">
        <v>50000</v>
      </c>
      <c r="F17" s="26"/>
    </row>
    <row r="18" spans="2:5" ht="15">
      <c r="B18" t="s">
        <v>53</v>
      </c>
      <c r="C18">
        <v>102848</v>
      </c>
      <c r="D18" s="20">
        <v>350000</v>
      </c>
      <c r="E18" s="19"/>
    </row>
    <row r="19" spans="2:4" ht="15">
      <c r="B19" t="s">
        <v>54</v>
      </c>
      <c r="D19" s="21">
        <f>SUM(D8:D18)</f>
        <v>950000</v>
      </c>
    </row>
    <row r="21" spans="3:4" ht="15">
      <c r="C21" s="61" t="s">
        <v>12</v>
      </c>
      <c r="D21" s="61"/>
    </row>
    <row r="22" spans="2:4" ht="15">
      <c r="B22" s="26" t="s">
        <v>81</v>
      </c>
      <c r="C22" s="38">
        <v>103229</v>
      </c>
      <c r="D22" s="47">
        <v>25000</v>
      </c>
    </row>
    <row r="23" spans="2:4" ht="12.75">
      <c r="B23" t="s">
        <v>55</v>
      </c>
      <c r="C23">
        <v>103232</v>
      </c>
      <c r="D23" s="48">
        <v>15000</v>
      </c>
    </row>
    <row r="24" spans="2:4" ht="15">
      <c r="B24" t="s">
        <v>49</v>
      </c>
      <c r="C24">
        <v>103242</v>
      </c>
      <c r="D24" s="49">
        <v>10000</v>
      </c>
    </row>
    <row r="25" spans="2:4" ht="15">
      <c r="B25" t="s">
        <v>54</v>
      </c>
      <c r="D25" s="52">
        <f>SUM(D22:D24)</f>
        <v>50000</v>
      </c>
    </row>
    <row r="27" spans="3:5" ht="15">
      <c r="C27" s="61" t="s">
        <v>57</v>
      </c>
      <c r="D27" s="61"/>
      <c r="E27" s="61"/>
    </row>
    <row r="28" spans="2:5" ht="15">
      <c r="B28" s="26" t="s">
        <v>82</v>
      </c>
      <c r="C28" s="38">
        <v>103833</v>
      </c>
      <c r="D28" s="47">
        <v>20000</v>
      </c>
      <c r="E28" s="28"/>
    </row>
    <row r="29" spans="2:4" ht="12.75">
      <c r="B29" t="s">
        <v>56</v>
      </c>
      <c r="C29">
        <v>103841</v>
      </c>
      <c r="D29" s="19">
        <v>20000</v>
      </c>
    </row>
    <row r="30" spans="2:4" ht="15">
      <c r="B30" t="s">
        <v>49</v>
      </c>
      <c r="C30">
        <v>103842</v>
      </c>
      <c r="D30" s="23">
        <v>10000</v>
      </c>
    </row>
    <row r="31" spans="2:4" ht="15">
      <c r="B31" t="s">
        <v>54</v>
      </c>
      <c r="D31" s="22">
        <f>SUM(D28:D30)</f>
        <v>50000</v>
      </c>
    </row>
    <row r="33" spans="3:4" ht="15">
      <c r="C33" s="61" t="s">
        <v>14</v>
      </c>
      <c r="D33" s="61"/>
    </row>
    <row r="34" spans="2:6" ht="26.25">
      <c r="B34" s="43" t="s">
        <v>91</v>
      </c>
      <c r="C34">
        <v>104441</v>
      </c>
      <c r="D34" s="20">
        <v>580000</v>
      </c>
      <c r="E34" s="26"/>
      <c r="F34" s="26"/>
    </row>
    <row r="35" spans="2:4" ht="15">
      <c r="B35" t="s">
        <v>54</v>
      </c>
      <c r="D35" s="22">
        <f>SUM(D34:D34)</f>
        <v>580000</v>
      </c>
    </row>
    <row r="36" ht="12.75">
      <c r="D36" s="19"/>
    </row>
    <row r="37" spans="3:4" ht="15">
      <c r="C37" s="61" t="s">
        <v>15</v>
      </c>
      <c r="D37" s="61"/>
    </row>
    <row r="38" spans="2:4" ht="12.75">
      <c r="B38" t="s">
        <v>56</v>
      </c>
      <c r="C38">
        <v>105041</v>
      </c>
      <c r="D38" s="19">
        <v>15000</v>
      </c>
    </row>
    <row r="39" spans="2:4" ht="12.75">
      <c r="B39" t="s">
        <v>49</v>
      </c>
      <c r="C39">
        <v>105042</v>
      </c>
      <c r="D39" s="19">
        <v>12000</v>
      </c>
    </row>
    <row r="40" spans="2:4" ht="12.75">
      <c r="B40" t="s">
        <v>39</v>
      </c>
      <c r="C40">
        <v>105044</v>
      </c>
      <c r="D40" s="19">
        <v>5000</v>
      </c>
    </row>
    <row r="41" spans="2:4" ht="15">
      <c r="B41" t="s">
        <v>59</v>
      </c>
      <c r="C41">
        <v>105048</v>
      </c>
      <c r="D41" s="20">
        <v>8000</v>
      </c>
    </row>
    <row r="42" spans="2:4" ht="15">
      <c r="B42" t="s">
        <v>54</v>
      </c>
      <c r="D42" s="22">
        <f>SUM(D38:D41)</f>
        <v>40000</v>
      </c>
    </row>
    <row r="43" ht="12.75">
      <c r="D43" s="19"/>
    </row>
    <row r="44" spans="3:5" ht="15">
      <c r="C44" s="61" t="s">
        <v>60</v>
      </c>
      <c r="D44" s="61"/>
      <c r="E44" s="61"/>
    </row>
    <row r="45" spans="2:4" ht="12.75">
      <c r="B45" s="26" t="s">
        <v>58</v>
      </c>
      <c r="C45">
        <v>105429</v>
      </c>
      <c r="D45" s="48">
        <v>5000</v>
      </c>
    </row>
    <row r="46" spans="2:4" ht="15">
      <c r="B46" t="s">
        <v>56</v>
      </c>
      <c r="C46">
        <v>105441</v>
      </c>
      <c r="D46" s="50">
        <v>20000</v>
      </c>
    </row>
    <row r="47" spans="2:4" ht="12.75">
      <c r="B47" s="26" t="s">
        <v>49</v>
      </c>
      <c r="C47">
        <v>105442</v>
      </c>
      <c r="D47" s="51">
        <v>12000</v>
      </c>
    </row>
    <row r="48" spans="2:4" ht="15">
      <c r="B48" t="s">
        <v>54</v>
      </c>
      <c r="D48" s="52">
        <f>SUM(D45:D47)</f>
        <v>37000</v>
      </c>
    </row>
    <row r="49" ht="12.75">
      <c r="D49" s="19"/>
    </row>
    <row r="50" spans="3:4" ht="15">
      <c r="C50" s="61" t="s">
        <v>16</v>
      </c>
      <c r="D50" s="61"/>
    </row>
    <row r="51" spans="2:4" ht="12.75">
      <c r="B51" t="s">
        <v>61</v>
      </c>
      <c r="C51">
        <v>105821</v>
      </c>
      <c r="D51" s="19">
        <v>20000</v>
      </c>
    </row>
    <row r="52" spans="2:4" ht="12.75">
      <c r="B52" t="s">
        <v>62</v>
      </c>
      <c r="C52">
        <v>105822</v>
      </c>
      <c r="D52" s="19">
        <v>30000</v>
      </c>
    </row>
    <row r="53" spans="2:4" ht="12.75">
      <c r="B53" s="26" t="s">
        <v>83</v>
      </c>
      <c r="C53">
        <v>105823</v>
      </c>
      <c r="D53" s="19">
        <v>30000</v>
      </c>
    </row>
    <row r="54" spans="2:4" ht="12.75">
      <c r="B54" t="s">
        <v>63</v>
      </c>
      <c r="C54">
        <v>105829</v>
      </c>
      <c r="D54" s="19">
        <v>10000</v>
      </c>
    </row>
    <row r="55" spans="2:4" ht="12.75">
      <c r="B55" t="s">
        <v>64</v>
      </c>
      <c r="C55">
        <v>105834</v>
      </c>
      <c r="D55" s="19">
        <v>0</v>
      </c>
    </row>
    <row r="56" spans="2:4" ht="12.75">
      <c r="B56" t="s">
        <v>65</v>
      </c>
      <c r="C56">
        <v>105840</v>
      </c>
      <c r="D56" s="19">
        <v>20000</v>
      </c>
    </row>
    <row r="57" spans="2:4" ht="12.75">
      <c r="B57" t="s">
        <v>56</v>
      </c>
      <c r="C57">
        <v>105841</v>
      </c>
      <c r="D57" s="19">
        <v>130000</v>
      </c>
    </row>
    <row r="58" spans="2:4" ht="12.75">
      <c r="B58" t="s">
        <v>49</v>
      </c>
      <c r="C58">
        <v>105842</v>
      </c>
      <c r="D58" s="19">
        <v>70000</v>
      </c>
    </row>
    <row r="59" spans="2:4" ht="12.75">
      <c r="B59" s="26" t="s">
        <v>84</v>
      </c>
      <c r="C59">
        <v>105843</v>
      </c>
      <c r="D59" s="19">
        <v>70000</v>
      </c>
    </row>
    <row r="60" spans="2:4" ht="12.75">
      <c r="B60" t="s">
        <v>39</v>
      </c>
      <c r="C60">
        <v>105844</v>
      </c>
      <c r="D60" s="19">
        <v>80000</v>
      </c>
    </row>
    <row r="61" spans="2:4" ht="12.75">
      <c r="B61" t="s">
        <v>66</v>
      </c>
      <c r="C61">
        <v>105845</v>
      </c>
      <c r="D61" s="19">
        <v>30000</v>
      </c>
    </row>
    <row r="62" spans="2:4" ht="12.75">
      <c r="B62" t="s">
        <v>67</v>
      </c>
      <c r="C62">
        <v>105848</v>
      </c>
      <c r="D62" s="19">
        <v>40000</v>
      </c>
    </row>
    <row r="63" spans="2:4" ht="15">
      <c r="B63" t="s">
        <v>68</v>
      </c>
      <c r="C63">
        <v>105850</v>
      </c>
      <c r="D63" s="39">
        <v>130000</v>
      </c>
    </row>
    <row r="64" spans="2:4" ht="15">
      <c r="B64" s="26" t="s">
        <v>92</v>
      </c>
      <c r="C64">
        <v>105851</v>
      </c>
      <c r="D64" s="39">
        <v>130000</v>
      </c>
    </row>
    <row r="65" spans="2:4" ht="12.75">
      <c r="B65" s="26" t="s">
        <v>93</v>
      </c>
      <c r="C65">
        <v>105852</v>
      </c>
      <c r="D65" s="19">
        <v>10000</v>
      </c>
    </row>
    <row r="66" spans="2:4" ht="12.75">
      <c r="B66" s="26" t="s">
        <v>94</v>
      </c>
      <c r="C66">
        <v>105853</v>
      </c>
      <c r="D66" s="57">
        <v>100000</v>
      </c>
    </row>
    <row r="67" spans="2:4" ht="15">
      <c r="B67" t="s">
        <v>54</v>
      </c>
      <c r="D67" s="22">
        <f>SUM(D51:D66)</f>
        <v>900000</v>
      </c>
    </row>
    <row r="68" ht="12.75">
      <c r="D68" s="19"/>
    </row>
    <row r="69" spans="3:5" ht="15">
      <c r="C69" s="61" t="s">
        <v>40</v>
      </c>
      <c r="D69" s="61"/>
      <c r="E69" s="61"/>
    </row>
    <row r="70" spans="2:4" ht="12.75">
      <c r="B70" t="s">
        <v>69</v>
      </c>
      <c r="D70" s="24">
        <v>336975</v>
      </c>
    </row>
    <row r="71" spans="2:4" ht="12.75">
      <c r="B71" t="s">
        <v>70</v>
      </c>
      <c r="D71" s="19">
        <v>250000</v>
      </c>
    </row>
    <row r="72" spans="2:4" ht="12.75">
      <c r="B72" t="s">
        <v>36</v>
      </c>
      <c r="D72" s="19">
        <v>435294</v>
      </c>
    </row>
    <row r="73" spans="2:4" ht="12.75">
      <c r="B73" t="s">
        <v>71</v>
      </c>
      <c r="D73" s="27">
        <v>30000</v>
      </c>
    </row>
    <row r="74" spans="2:4" ht="13.5" thickBot="1">
      <c r="B74" t="s">
        <v>72</v>
      </c>
      <c r="C74">
        <v>107070</v>
      </c>
      <c r="D74" s="25">
        <f>SUM(D70:D73)</f>
        <v>1052269</v>
      </c>
    </row>
    <row r="75" ht="13.5" thickTop="1"/>
    <row r="77" spans="3:4" ht="12.75">
      <c r="C77" s="59" t="s">
        <v>88</v>
      </c>
      <c r="D77" s="60"/>
    </row>
    <row r="78" spans="2:4" ht="15">
      <c r="B78" s="26" t="s">
        <v>87</v>
      </c>
      <c r="C78">
        <v>107261</v>
      </c>
      <c r="D78" s="20">
        <v>90000</v>
      </c>
    </row>
    <row r="79" spans="3:4" ht="13.5" thickBot="1">
      <c r="C79">
        <v>107200</v>
      </c>
      <c r="D79" s="41">
        <f>SUM(D78)</f>
        <v>90000</v>
      </c>
    </row>
    <row r="80" ht="13.5" thickTop="1"/>
  </sheetData>
  <sheetProtection/>
  <mergeCells count="9">
    <mergeCell ref="C77:D77"/>
    <mergeCell ref="C50:D50"/>
    <mergeCell ref="C69:E69"/>
    <mergeCell ref="C6:D6"/>
    <mergeCell ref="C21:D21"/>
    <mergeCell ref="C27:E27"/>
    <mergeCell ref="C33:D33"/>
    <mergeCell ref="C37:D37"/>
    <mergeCell ref="C44:E44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UKF-20-12-2016 - Bilag 550.01 Budget 2017 incl NKV</dc:title>
  <dc:subject/>
  <dc:creator>Ingrid Lyhne</dc:creator>
  <cp:keywords/>
  <dc:description/>
  <cp:lastModifiedBy>Sten Tøstesen</cp:lastModifiedBy>
  <cp:lastPrinted>2016-12-05T11:12:06Z</cp:lastPrinted>
  <dcterms:created xsi:type="dcterms:W3CDTF">2006-06-14T12:51:13Z</dcterms:created>
  <dcterms:modified xsi:type="dcterms:W3CDTF">2016-12-05T16:19:16Z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Kultur og Fritid</vt:lpwstr>
  </property>
  <property fmtid="{D5CDD505-2E9C-101B-9397-08002B2CF9AE}" pid="4" name="MeetingTit">
    <vt:lpwstr>20-12-2016</vt:lpwstr>
  </property>
  <property fmtid="{D5CDD505-2E9C-101B-9397-08002B2CF9AE}" pid="5" name="MeetingDateAndTi">
    <vt:lpwstr>20-12-2016 fra 13:00 - 16:00</vt:lpwstr>
  </property>
  <property fmtid="{D5CDD505-2E9C-101B-9397-08002B2CF9AE}" pid="6" name="AccessLevelNa">
    <vt:lpwstr>Åben</vt:lpwstr>
  </property>
  <property fmtid="{D5CDD505-2E9C-101B-9397-08002B2CF9AE}" pid="7" name="Fusion">
    <vt:lpwstr>2366452</vt:lpwstr>
  </property>
  <property fmtid="{D5CDD505-2E9C-101B-9397-08002B2CF9AE}" pid="8" name="SortOrd">
    <vt:lpwstr>1</vt:lpwstr>
  </property>
  <property fmtid="{D5CDD505-2E9C-101B-9397-08002B2CF9AE}" pid="9" name="MeetingEndDa">
    <vt:lpwstr>2016-12-20T16:00:00Z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185215/16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2016-12-20T13:00:00Z</vt:lpwstr>
  </property>
  <property fmtid="{D5CDD505-2E9C-101B-9397-08002B2CF9AE}" pid="14" name="PWDescripti">
    <vt:lpwstr>Budget 2017 til godkendelse i Udvalget</vt:lpwstr>
  </property>
  <property fmtid="{D5CDD505-2E9C-101B-9397-08002B2CF9AE}" pid="15" name="U">
    <vt:lpwstr>2140045</vt:lpwstr>
  </property>
  <property fmtid="{D5CDD505-2E9C-101B-9397-08002B2CF9AE}" pid="16" name="PWFileTy">
    <vt:lpwstr>.XLS</vt:lpwstr>
  </property>
  <property fmtid="{D5CDD505-2E9C-101B-9397-08002B2CF9AE}" pid="17" name="Agenda">
    <vt:lpwstr>6246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